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65" yWindow="45" windowWidth="20730" windowHeight="11760" firstSheet="1" activeTab="3"/>
  </bookViews>
  <sheets>
    <sheet name="川崎・横浜四段講習会2022-3" sheetId="4" state="hidden" r:id="rId1"/>
    <sheet name="湘南四段講習会2022-3" sheetId="6" r:id="rId2"/>
    <sheet name="西湘四段講習会2022-3" sheetId="5" r:id="rId3"/>
    <sheet name="川﨑･横浜五段講習会2022-3" sheetId="13" r:id="rId4"/>
    <sheet name="湘南五段講習会2022-3" sheetId="10" r:id="rId5"/>
    <sheet name="西湘五段講習会2022-3" sheetId="11" r:id="rId6"/>
  </sheets>
  <definedNames>
    <definedName name="_xlnm.Print_Area" localSheetId="4">'湘南五段講習会2022-3'!$A$1:$D$24</definedName>
    <definedName name="_xlnm.Print_Area" localSheetId="1">'湘南四段講習会2022-3'!$A$1:$D$24</definedName>
    <definedName name="_xlnm.Print_Area" localSheetId="5">'西湘五段講習会2022-3'!$A$1:$D$24</definedName>
    <definedName name="_xlnm.Print_Area" localSheetId="2">'西湘四段講習会2022-3'!$A$1:$D$24</definedName>
    <definedName name="_xlnm.Print_Area" localSheetId="0">'川崎・横浜四段講習会2022-3'!$A$1:$D$24</definedName>
    <definedName name="_xlnm.Print_Area" localSheetId="3">'川﨑･横浜五段講習会2022-3'!$A$1:$D$24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3" i="13" l="1"/>
  <c r="A2" i="13"/>
  <c r="D22" i="13"/>
  <c r="D23" i="13"/>
  <c r="D16" i="13"/>
  <c r="D7" i="13"/>
  <c r="D20" i="13"/>
  <c r="D17" i="13"/>
  <c r="D14" i="13"/>
  <c r="D8" i="13"/>
  <c r="D10" i="13" s="1"/>
  <c r="A4" i="13"/>
  <c r="D24" i="13"/>
  <c r="D19" i="13"/>
  <c r="D15" i="13"/>
  <c r="D12" i="13"/>
  <c r="D1" i="13"/>
  <c r="D7" i="11" l="1"/>
  <c r="D18" i="11"/>
  <c r="A5" i="11"/>
  <c r="D20" i="11"/>
  <c r="D22" i="11" l="1"/>
  <c r="D23" i="11"/>
  <c r="D18" i="4"/>
  <c r="D12" i="11" l="1"/>
  <c r="D10" i="11"/>
  <c r="A4" i="11" l="1"/>
  <c r="D14" i="11" l="1"/>
  <c r="D17" i="11"/>
  <c r="D24" i="11"/>
  <c r="D19" i="11"/>
  <c r="D15" i="11"/>
  <c r="D19" i="10"/>
  <c r="D15" i="10"/>
  <c r="D24" i="10"/>
  <c r="D18" i="6"/>
  <c r="D16" i="4"/>
  <c r="D16" i="5" s="1"/>
  <c r="D19" i="5"/>
  <c r="D15" i="5"/>
  <c r="D19" i="6"/>
  <c r="D15" i="6"/>
  <c r="D14" i="4"/>
  <c r="D18" i="5" l="1"/>
  <c r="D16" i="6"/>
  <c r="D24" i="5" l="1"/>
  <c r="D24" i="6"/>
  <c r="D12" i="10"/>
  <c r="D12" i="5"/>
  <c r="D12" i="6"/>
  <c r="D13" i="11" l="1"/>
  <c r="D16" i="11"/>
  <c r="A5" i="5" l="1"/>
  <c r="A5" i="6"/>
  <c r="D10" i="10"/>
  <c r="D10" i="5"/>
  <c r="D10" i="6"/>
  <c r="D10" i="4"/>
  <c r="A2" i="4"/>
  <c r="D13" i="4"/>
  <c r="D1" i="11"/>
  <c r="D22" i="10"/>
  <c r="D23" i="10"/>
  <c r="D1" i="10"/>
  <c r="A4" i="10"/>
  <c r="D14" i="10" s="1"/>
  <c r="A4" i="5"/>
  <c r="A4" i="6"/>
  <c r="D13" i="10" l="1"/>
  <c r="D16" i="10"/>
  <c r="D17" i="10"/>
  <c r="A2" i="5"/>
  <c r="D17" i="5"/>
  <c r="D13" i="5"/>
  <c r="D14" i="5"/>
  <c r="D13" i="6"/>
  <c r="D14" i="6"/>
  <c r="A2" i="6"/>
  <c r="A2" i="11"/>
  <c r="A2" i="10"/>
  <c r="D1" i="6"/>
  <c r="D17" i="4" l="1"/>
  <c r="D17" i="6" l="1"/>
  <c r="D1" i="5"/>
</calcChain>
</file>

<file path=xl/sharedStrings.xml><?xml version="1.0" encoding="utf-8"?>
<sst xmlns="http://schemas.openxmlformats.org/spreadsheetml/2006/main" count="119" uniqueCount="52">
  <si>
    <t>（申込み後に欠席の場合も会費を納入して下さい）</t>
    <phoneticPr fontId="2"/>
  </si>
  <si>
    <t>申込先</t>
  </si>
  <si>
    <t>（申込み後に欠席の場合も会費を納入して下さい）</t>
    <phoneticPr fontId="2"/>
  </si>
  <si>
    <t>申込方法</t>
    <rPh sb="2" eb="4">
      <t>ホウホウ</t>
    </rPh>
    <phoneticPr fontId="2"/>
  </si>
  <si>
    <t>注意</t>
    <rPh sb="0" eb="2">
      <t>チュウイ</t>
    </rPh>
    <phoneticPr fontId="2"/>
  </si>
  <si>
    <t>資格</t>
  </si>
  <si>
    <t>会費</t>
  </si>
  <si>
    <t>和服</t>
  </si>
  <si>
    <t>服装</t>
  </si>
  <si>
    <t>幹事</t>
  </si>
  <si>
    <t>講師</t>
  </si>
  <si>
    <t>場所</t>
  </si>
  <si>
    <t>日時</t>
  </si>
  <si>
    <t>神奈川県弓道連盟</t>
    <phoneticPr fontId="2"/>
  </si>
  <si>
    <t>茅ヶ崎弓道場</t>
    <rPh sb="0" eb="3">
      <t>チガサキ</t>
    </rPh>
    <phoneticPr fontId="2"/>
  </si>
  <si>
    <t>高見澤　守</t>
    <rPh sb="0" eb="3">
      <t>タカミザワ</t>
    </rPh>
    <rPh sb="4" eb="5">
      <t>マモル</t>
    </rPh>
    <phoneticPr fontId="2"/>
  </si>
  <si>
    <t>メール：mytakami2003@jcom.home.ne.jp</t>
    <phoneticPr fontId="2"/>
  </si>
  <si>
    <t>申込期間</t>
    <rPh sb="2" eb="4">
      <t>キカン</t>
    </rPh>
    <phoneticPr fontId="2"/>
  </si>
  <si>
    <t>厚木弓道場</t>
    <rPh sb="0" eb="2">
      <t>アツギ</t>
    </rPh>
    <rPh sb="2" eb="5">
      <t>キュウドウジョウ</t>
    </rPh>
    <phoneticPr fontId="2"/>
  </si>
  <si>
    <t>申込先</t>
    <phoneticPr fontId="2"/>
  </si>
  <si>
    <t>高瀬　元春</t>
    <rPh sb="0" eb="2">
      <t>タカセ</t>
    </rPh>
    <rPh sb="3" eb="5">
      <t>モトハル</t>
    </rPh>
    <phoneticPr fontId="2"/>
  </si>
  <si>
    <t>メール：takase.motoharu@sepia.plala.or.jp</t>
    <phoneticPr fontId="2"/>
  </si>
  <si>
    <t>本郷ふじやま公園弓道場（栄区）</t>
  </si>
  <si>
    <t>神奈川県弓道連盟</t>
  </si>
  <si>
    <t>１,０００円（当日払い）</t>
  </si>
  <si>
    <t>注意</t>
    <rPh sb="0" eb="2">
      <t>チュウイ</t>
    </rPh>
    <phoneticPr fontId="2"/>
  </si>
  <si>
    <t>相模原総合体育館弓道場</t>
    <rPh sb="0" eb="3">
      <t>サガミハラ</t>
    </rPh>
    <rPh sb="3" eb="5">
      <t>ソウゴウ</t>
    </rPh>
    <rPh sb="5" eb="8">
      <t>タイイクカン</t>
    </rPh>
    <rPh sb="8" eb="11">
      <t>キュウドウジョウ</t>
    </rPh>
    <phoneticPr fontId="2"/>
  </si>
  <si>
    <t>各団体でとりまとめて申し込む。（個人からの申込は不可）</t>
    <rPh sb="0" eb="1">
      <t>カク</t>
    </rPh>
    <rPh sb="1" eb="3">
      <t>ダンタイ</t>
    </rPh>
    <rPh sb="10" eb="11">
      <t>モウ</t>
    </rPh>
    <rPh sb="12" eb="13">
      <t>コ</t>
    </rPh>
    <rPh sb="16" eb="18">
      <t>コジン</t>
    </rPh>
    <rPh sb="21" eb="23">
      <t>モウシコミ</t>
    </rPh>
    <rPh sb="24" eb="26">
      <t>フカ</t>
    </rPh>
    <phoneticPr fontId="2"/>
  </si>
  <si>
    <t>当日体調不良、体温37.5℃以上の場合は参加を遠慮して下さい</t>
    <rPh sb="0" eb="2">
      <t>トウジツ</t>
    </rPh>
    <rPh sb="2" eb="4">
      <t>タイチョウ</t>
    </rPh>
    <rPh sb="4" eb="6">
      <t>フリョウ</t>
    </rPh>
    <rPh sb="7" eb="9">
      <t>タイオン</t>
    </rPh>
    <rPh sb="14" eb="16">
      <t>イジョウ</t>
    </rPh>
    <rPh sb="17" eb="19">
      <t>バアイ</t>
    </rPh>
    <rPh sb="20" eb="22">
      <t>サンカ</t>
    </rPh>
    <rPh sb="23" eb="25">
      <t>エンリョ</t>
    </rPh>
    <rPh sb="27" eb="28">
      <t>クダ</t>
    </rPh>
    <phoneticPr fontId="2"/>
  </si>
  <si>
    <t>申込人数が概ね３0名を超えた場合は先着順とする</t>
    <rPh sb="0" eb="2">
      <t>モウシコミ</t>
    </rPh>
    <rPh sb="2" eb="4">
      <t>ニンズウ</t>
    </rPh>
    <rPh sb="5" eb="6">
      <t>オオム</t>
    </rPh>
    <rPh sb="9" eb="10">
      <t>メイ</t>
    </rPh>
    <rPh sb="11" eb="12">
      <t>コ</t>
    </rPh>
    <rPh sb="14" eb="16">
      <t>バアイ</t>
    </rPh>
    <rPh sb="17" eb="20">
      <t>センチャクジュン</t>
    </rPh>
    <phoneticPr fontId="2"/>
  </si>
  <si>
    <t>メール：hirokito@m10.alpha-net.ne.jp</t>
    <phoneticPr fontId="2"/>
  </si>
  <si>
    <t>伊藤　律郎</t>
    <rPh sb="0" eb="2">
      <t>イトウ</t>
    </rPh>
    <rPh sb="3" eb="5">
      <t>ノリオ</t>
    </rPh>
    <phoneticPr fontId="2"/>
  </si>
  <si>
    <t>秦野市総合体育館弓道場</t>
    <rPh sb="0" eb="2">
      <t>ハダノ</t>
    </rPh>
    <rPh sb="2" eb="3">
      <t>シ</t>
    </rPh>
    <rPh sb="3" eb="5">
      <t>ソウゴウ</t>
    </rPh>
    <rPh sb="5" eb="8">
      <t>タイイクカン</t>
    </rPh>
    <rPh sb="8" eb="11">
      <t>キュウドウジョウ</t>
    </rPh>
    <phoneticPr fontId="2"/>
  </si>
  <si>
    <t>和服</t>
    <rPh sb="0" eb="2">
      <t>ワフク</t>
    </rPh>
    <phoneticPr fontId="2"/>
  </si>
  <si>
    <t>　皆様にはいつも神奈川県弓道連盟にご協力いただきありがとうございます。さて下記により四段講習会を行いますので、貴道場の会員各位にご紹介願います。
　密集を避けるため各道場での実施人数を概ね30名に制限いたします。そのため個人からの申込を取りやめ、各団体から３名以内の申込とさせていただきます。但し四段登録者が一定人数以上の場合は４名可とします。また申込が概ね30名を超えた場合は先着順とします。受講希望者にはご迷惑をおかけすることになりますが、ご理解のほどお願い申し上げます。</t>
    <rPh sb="1" eb="3">
      <t>ミナサマ</t>
    </rPh>
    <rPh sb="8" eb="12">
      <t>カナガワケン</t>
    </rPh>
    <rPh sb="12" eb="14">
      <t>キュウドウ</t>
    </rPh>
    <rPh sb="14" eb="16">
      <t>レンメイ</t>
    </rPh>
    <rPh sb="18" eb="20">
      <t>キョウリョク</t>
    </rPh>
    <rPh sb="65" eb="67">
      <t>ショウカイ</t>
    </rPh>
    <rPh sb="67" eb="68">
      <t>ネガ</t>
    </rPh>
    <rPh sb="74" eb="76">
      <t>ミッシュウ</t>
    </rPh>
    <rPh sb="77" eb="78">
      <t>サ</t>
    </rPh>
    <rPh sb="82" eb="83">
      <t>カク</t>
    </rPh>
    <rPh sb="83" eb="85">
      <t>ドウジョウ</t>
    </rPh>
    <rPh sb="87" eb="89">
      <t>ジッシ</t>
    </rPh>
    <rPh sb="89" eb="91">
      <t>ニンズウ</t>
    </rPh>
    <rPh sb="92" eb="93">
      <t>オオム</t>
    </rPh>
    <rPh sb="96" eb="97">
      <t>メイ</t>
    </rPh>
    <rPh sb="98" eb="100">
      <t>セイゲン</t>
    </rPh>
    <rPh sb="110" eb="112">
      <t>コジン</t>
    </rPh>
    <rPh sb="115" eb="117">
      <t>モウシコミ</t>
    </rPh>
    <rPh sb="118" eb="119">
      <t>ト</t>
    </rPh>
    <rPh sb="129" eb="130">
      <t>メイ</t>
    </rPh>
    <rPh sb="130" eb="132">
      <t>イナイ</t>
    </rPh>
    <rPh sb="133" eb="135">
      <t>モウシコミ</t>
    </rPh>
    <rPh sb="146" eb="147">
      <t>タダ</t>
    </rPh>
    <rPh sb="148" eb="149">
      <t>4</t>
    </rPh>
    <rPh sb="149" eb="150">
      <t>ダン</t>
    </rPh>
    <rPh sb="150" eb="153">
      <t>トウロクシャ</t>
    </rPh>
    <rPh sb="154" eb="156">
      <t>イッテイ</t>
    </rPh>
    <rPh sb="156" eb="158">
      <t>ニンズウ</t>
    </rPh>
    <rPh sb="158" eb="160">
      <t>イジョウ</t>
    </rPh>
    <rPh sb="161" eb="163">
      <t>バアイ</t>
    </rPh>
    <rPh sb="165" eb="166">
      <t>メイ</t>
    </rPh>
    <rPh sb="166" eb="167">
      <t>カ</t>
    </rPh>
    <rPh sb="174" eb="176">
      <t>モウシコミ</t>
    </rPh>
    <rPh sb="177" eb="178">
      <t>オオム</t>
    </rPh>
    <rPh sb="181" eb="182">
      <t>メイ</t>
    </rPh>
    <rPh sb="183" eb="184">
      <t>コ</t>
    </rPh>
    <rPh sb="186" eb="188">
      <t>バアイ</t>
    </rPh>
    <rPh sb="189" eb="192">
      <t>センチャクジュン</t>
    </rPh>
    <rPh sb="197" eb="199">
      <t>ジュコウ</t>
    </rPh>
    <rPh sb="199" eb="202">
      <t>キボウシャ</t>
    </rPh>
    <rPh sb="205" eb="207">
      <t>メイワク</t>
    </rPh>
    <rPh sb="223" eb="225">
      <t>リカイ</t>
    </rPh>
    <rPh sb="229" eb="230">
      <t>ネガ</t>
    </rPh>
    <rPh sb="231" eb="232">
      <t>モウ</t>
    </rPh>
    <rPh sb="233" eb="234">
      <t>ア</t>
    </rPh>
    <phoneticPr fontId="2"/>
  </si>
  <si>
    <t>　皆様にはいつも神奈川県弓道連盟にご協力いただきありがとうございます。さて下記により五段講習会を行いますので、貴道場の会員各位にご紹介願います。
　密集を避けるため各道場での実施人数を概ね30名に制限いたします。そのため個人からの申込を取りやめ、各団体から３名以内の申込とさせていただきます。但し五段登録者が一定人数以上の場合は４名可とします。また申込が概ね30名を超えた場合は先着順とします。受講希望者にはご迷惑をおかけすることになりますが、ご理解のほどお願い申し上げます。</t>
    <rPh sb="1" eb="3">
      <t>ミナサマ</t>
    </rPh>
    <rPh sb="8" eb="12">
      <t>カナガワケン</t>
    </rPh>
    <rPh sb="12" eb="14">
      <t>キュウドウ</t>
    </rPh>
    <rPh sb="14" eb="16">
      <t>レンメイ</t>
    </rPh>
    <rPh sb="18" eb="20">
      <t>キョウリョク</t>
    </rPh>
    <rPh sb="42" eb="43">
      <t>5</t>
    </rPh>
    <rPh sb="65" eb="67">
      <t>ショウカイ</t>
    </rPh>
    <rPh sb="67" eb="68">
      <t>ネガ</t>
    </rPh>
    <rPh sb="74" eb="76">
      <t>ミッシュウ</t>
    </rPh>
    <rPh sb="77" eb="78">
      <t>サ</t>
    </rPh>
    <rPh sb="82" eb="83">
      <t>カク</t>
    </rPh>
    <rPh sb="83" eb="85">
      <t>ドウジョウ</t>
    </rPh>
    <rPh sb="87" eb="89">
      <t>ジッシ</t>
    </rPh>
    <rPh sb="89" eb="91">
      <t>ニンズウ</t>
    </rPh>
    <rPh sb="92" eb="93">
      <t>オオム</t>
    </rPh>
    <rPh sb="96" eb="97">
      <t>メイ</t>
    </rPh>
    <rPh sb="98" eb="100">
      <t>セイゲン</t>
    </rPh>
    <rPh sb="110" eb="112">
      <t>コジン</t>
    </rPh>
    <rPh sb="115" eb="117">
      <t>モウシコミ</t>
    </rPh>
    <rPh sb="118" eb="119">
      <t>ト</t>
    </rPh>
    <rPh sb="129" eb="130">
      <t>メイ</t>
    </rPh>
    <rPh sb="130" eb="132">
      <t>イナイ</t>
    </rPh>
    <rPh sb="133" eb="135">
      <t>モウシコミ</t>
    </rPh>
    <rPh sb="146" eb="147">
      <t>タダ</t>
    </rPh>
    <rPh sb="148" eb="149">
      <t>5</t>
    </rPh>
    <rPh sb="149" eb="150">
      <t>ダン</t>
    </rPh>
    <rPh sb="150" eb="153">
      <t>トウロクシャ</t>
    </rPh>
    <rPh sb="154" eb="156">
      <t>イッテイ</t>
    </rPh>
    <rPh sb="156" eb="158">
      <t>ニンズウ</t>
    </rPh>
    <rPh sb="158" eb="160">
      <t>イジョウ</t>
    </rPh>
    <rPh sb="161" eb="163">
      <t>バアイ</t>
    </rPh>
    <rPh sb="165" eb="166">
      <t>メイ</t>
    </rPh>
    <rPh sb="166" eb="167">
      <t>カ</t>
    </rPh>
    <rPh sb="174" eb="176">
      <t>モウシコミ</t>
    </rPh>
    <rPh sb="177" eb="178">
      <t>オオム</t>
    </rPh>
    <rPh sb="181" eb="182">
      <t>メイ</t>
    </rPh>
    <rPh sb="183" eb="184">
      <t>コ</t>
    </rPh>
    <rPh sb="186" eb="188">
      <t>バアイ</t>
    </rPh>
    <rPh sb="189" eb="192">
      <t>センチャクジュン</t>
    </rPh>
    <rPh sb="197" eb="199">
      <t>ジュコウ</t>
    </rPh>
    <rPh sb="199" eb="202">
      <t>キボウシャ</t>
    </rPh>
    <rPh sb="205" eb="207">
      <t>メイワク</t>
    </rPh>
    <rPh sb="223" eb="225">
      <t>リカイ</t>
    </rPh>
    <rPh sb="229" eb="230">
      <t>ネガ</t>
    </rPh>
    <rPh sb="231" eb="232">
      <t>モウ</t>
    </rPh>
    <rPh sb="233" eb="234">
      <t>ア</t>
    </rPh>
    <phoneticPr fontId="2"/>
  </si>
  <si>
    <t>各団体３名以内。但し五段登録者が21名以上の団体は４名可</t>
    <rPh sb="10" eb="11">
      <t>5</t>
    </rPh>
    <phoneticPr fontId="2"/>
  </si>
  <si>
    <t>令和４年度 第３回川崎・横浜地区四段講習会</t>
    <rPh sb="0" eb="2">
      <t>レイワ</t>
    </rPh>
    <rPh sb="3" eb="5">
      <t>ネンド</t>
    </rPh>
    <rPh sb="5" eb="7">
      <t>ヘイネンド</t>
    </rPh>
    <rPh sb="6" eb="7">
      <t>ダイ</t>
    </rPh>
    <rPh sb="8" eb="9">
      <t>カイ</t>
    </rPh>
    <rPh sb="9" eb="11">
      <t>カワサキ</t>
    </rPh>
    <rPh sb="12" eb="14">
      <t>ヨコハマ</t>
    </rPh>
    <phoneticPr fontId="2"/>
  </si>
  <si>
    <t>高橋　和貴 教士　・　 浦田　芳子 教士</t>
    <rPh sb="0" eb="2">
      <t>タカハシ</t>
    </rPh>
    <rPh sb="3" eb="5">
      <t>カズタカ</t>
    </rPh>
    <rPh sb="6" eb="8">
      <t>キョウシ</t>
    </rPh>
    <rPh sb="12" eb="14">
      <t>ウラタ</t>
    </rPh>
    <rPh sb="15" eb="17">
      <t>ヨシコ</t>
    </rPh>
    <rPh sb="18" eb="20">
      <t>キョウシ</t>
    </rPh>
    <phoneticPr fontId="2"/>
  </si>
  <si>
    <t>令和４年９月１１日（日）　　９時３０分開始</t>
    <rPh sb="0" eb="2">
      <t>レイワ</t>
    </rPh>
    <phoneticPr fontId="2"/>
  </si>
  <si>
    <t>８月２９日（月）～８月３１日（水）【受付前の送信禁止・締切厳守】</t>
    <rPh sb="6" eb="7">
      <t>ツキ</t>
    </rPh>
    <rPh sb="10" eb="11">
      <t>ガツ</t>
    </rPh>
    <rPh sb="13" eb="14">
      <t>ニチ</t>
    </rPh>
    <rPh sb="15" eb="16">
      <t>スイ</t>
    </rPh>
    <rPh sb="18" eb="20">
      <t>ウケツケ</t>
    </rPh>
    <rPh sb="20" eb="21">
      <t>マエ</t>
    </rPh>
    <rPh sb="22" eb="24">
      <t>ソウシン</t>
    </rPh>
    <rPh sb="24" eb="26">
      <t>キンシ</t>
    </rPh>
    <rPh sb="27" eb="29">
      <t>シメキリ</t>
    </rPh>
    <rPh sb="29" eb="31">
      <t>ゲンシュ</t>
    </rPh>
    <phoneticPr fontId="2"/>
  </si>
  <si>
    <t>小川　俊雄 教士　・　井上　恭子 教士</t>
    <rPh sb="0" eb="2">
      <t>オガワ</t>
    </rPh>
    <rPh sb="3" eb="5">
      <t>トシオ</t>
    </rPh>
    <rPh sb="6" eb="8">
      <t>キョウシ</t>
    </rPh>
    <rPh sb="11" eb="13">
      <t>イノウエ</t>
    </rPh>
    <rPh sb="14" eb="16">
      <t>ヤスコ</t>
    </rPh>
    <rPh sb="17" eb="19">
      <t>キョウシ</t>
    </rPh>
    <phoneticPr fontId="2"/>
  </si>
  <si>
    <t>令和４年１０月２３日（日）　　９時３０分開始</t>
    <phoneticPr fontId="2"/>
  </si>
  <si>
    <t>１０月１０日（月）～１０月１２日（水）【受付前の送信禁止・締切厳守】</t>
    <phoneticPr fontId="2"/>
  </si>
  <si>
    <t>兼村　洋子 教士　・　清水　正明 教士</t>
    <rPh sb="0" eb="2">
      <t>カネムラ</t>
    </rPh>
    <rPh sb="3" eb="5">
      <t>ヨウコ</t>
    </rPh>
    <rPh sb="6" eb="8">
      <t>キョウシ</t>
    </rPh>
    <rPh sb="11" eb="13">
      <t>シミズ</t>
    </rPh>
    <rPh sb="14" eb="16">
      <t>マサアキ</t>
    </rPh>
    <rPh sb="17" eb="19">
      <t>キョウシ</t>
    </rPh>
    <phoneticPr fontId="2"/>
  </si>
  <si>
    <t>令和４年１０月１６日（日）　　９時３０分開始</t>
    <phoneticPr fontId="2"/>
  </si>
  <si>
    <t>１０月３日（月）～１０月５日（水）【受付前の送信禁止・締切厳守】</t>
    <phoneticPr fontId="2"/>
  </si>
  <si>
    <t>三澤　京子 教士　・　古郡　健 教士</t>
    <rPh sb="0" eb="2">
      <t>ミサワ</t>
    </rPh>
    <rPh sb="3" eb="5">
      <t>キョウコ</t>
    </rPh>
    <rPh sb="6" eb="8">
      <t>キョウシ</t>
    </rPh>
    <rPh sb="11" eb="13">
      <t>フルゴオリ</t>
    </rPh>
    <rPh sb="14" eb="15">
      <t>ケン</t>
    </rPh>
    <rPh sb="16" eb="18">
      <t>キョウシ</t>
    </rPh>
    <phoneticPr fontId="2"/>
  </si>
  <si>
    <t>令和４年９月１８日（日）　　９時３０分開始</t>
    <phoneticPr fontId="2"/>
  </si>
  <si>
    <t>地引　良利 教士　・　小竹　晴美 教士</t>
    <rPh sb="0" eb="2">
      <t>ジビキ</t>
    </rPh>
    <rPh sb="3" eb="5">
      <t>ヨシトシ</t>
    </rPh>
    <rPh sb="6" eb="8">
      <t>キョウシ</t>
    </rPh>
    <rPh sb="11" eb="13">
      <t>オダケ</t>
    </rPh>
    <rPh sb="14" eb="16">
      <t>ハルミ</t>
    </rPh>
    <rPh sb="17" eb="19">
      <t>キョウシ</t>
    </rPh>
    <phoneticPr fontId="2"/>
  </si>
  <si>
    <t>９月５日（月）～９月７日（水）【受付前の送信禁止・締切厳守】</t>
    <phoneticPr fontId="2"/>
  </si>
  <si>
    <t>細田　悦朗 教士　・　香村　宣子 教士</t>
    <rPh sb="0" eb="5">
      <t>ホ</t>
    </rPh>
    <rPh sb="6" eb="8">
      <t>キョウシ</t>
    </rPh>
    <rPh sb="11" eb="13">
      <t>コウムラ</t>
    </rPh>
    <rPh sb="14" eb="16">
      <t>ノブコ</t>
    </rPh>
    <rPh sb="17" eb="19">
      <t>キョウシ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</si>
</sst>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1">
    <font>
      <sz val="11"/>
      <name val="ＭＳ Ｐゴシック"/>
      <family val="3"/>
      <charset val="128"/>
    </font>
    <font>
      <sz val="11"/>
      <color theme="1"/>
      <name val="ＭＳ Ｐゴシック"/>
      <family val="2"/>
      <charset val="128"/>
      <scheme val="minor"/>
    </font>
    <font>
      <sz val="6"/>
      <name val="ＭＳ Ｐゴシック"/>
      <family val="3"/>
      <charset val="128"/>
    </font>
    <font>
      <sz val="14"/>
      <color indexed="8"/>
      <name val="ＭＳ Ｐ明朝"/>
      <family val="1"/>
      <charset val="128"/>
    </font>
    <font>
      <sz val="11"/>
      <color indexed="8"/>
      <name val="ＭＳ Ｐゴシック"/>
      <family val="3"/>
      <charset val="128"/>
    </font>
    <font>
      <b/>
      <sz val="18"/>
      <color indexed="8"/>
      <name val="ＭＳ Ｐ明朝"/>
      <family val="1"/>
      <charset val="128"/>
    </font>
    <font>
      <sz val="11"/>
      <color theme="1"/>
      <name val="ＭＳ Ｐゴシック"/>
      <family val="3"/>
      <charset val="128"/>
      <scheme val="minor"/>
    </font>
    <font>
      <b/>
      <sz val="14"/>
      <color rgb="FFFF0000"/>
      <name val="ＭＳ Ｐ明朝"/>
      <family val="1"/>
      <charset val="128"/>
    </font>
    <font>
      <sz val="14"/>
      <name val="ＭＳ Ｐ明朝"/>
      <family val="1"/>
      <charset val="128"/>
    </font>
    <font>
      <b/>
      <sz val="18"/>
      <name val="ＭＳ Ｐ明朝"/>
      <family val="1"/>
      <charset val="128"/>
    </font>
    <font>
      <sz val="11"/>
      <color theme="1"/>
      <name val="ＭＳ Ｐゴシック"/>
      <family val="2"/>
      <scheme val="minor"/>
    </font>
  </fonts>
  <fills count="2">
    <fill>
      <patternFill patternType="none"/>
    </fill>
    <fill>
      <patternFill patternType="gray125"/>
    </fill>
  </fills>
  <borders count="1">
    <border>
      <left/>
      <right/>
      <top/>
      <bottom/>
      <diagonal/>
    </border>
  </borders>
  <cellStyleXfs count="5">
    <xf numFmtId="0" fontId="0" fillId="0" borderId="0"/>
    <xf numFmtId="0" fontId="6" fillId="0" borderId="0">
      <alignment vertical="center"/>
    </xf>
    <xf numFmtId="0" fontId="4" fillId="0" borderId="0">
      <alignment vertical="center"/>
    </xf>
    <xf numFmtId="0" fontId="10" fillId="0" borderId="0"/>
    <xf numFmtId="0" fontId="1" fillId="0" borderId="0">
      <alignment vertical="center"/>
    </xf>
  </cellStyleXfs>
  <cellXfs count="25">
    <xf numFmtId="0" fontId="0" fillId="0" borderId="0" xfId="0"/>
    <xf numFmtId="0" fontId="3" fillId="0" borderId="0" xfId="1" applyFont="1">
      <alignment vertical="center"/>
    </xf>
    <xf numFmtId="0" fontId="3" fillId="0" borderId="0" xfId="1" applyFont="1" applyAlignment="1">
      <alignment horizontal="justify" vertical="center"/>
    </xf>
    <xf numFmtId="0" fontId="3" fillId="0" borderId="0" xfId="1" applyFont="1" applyAlignment="1">
      <alignment horizontal="distributed" vertical="center"/>
    </xf>
    <xf numFmtId="0" fontId="3" fillId="0" borderId="0" xfId="1" applyFont="1" applyAlignment="1">
      <alignment horizontal="right" vertical="center"/>
    </xf>
    <xf numFmtId="0" fontId="3" fillId="0" borderId="0" xfId="1" applyFont="1" applyAlignment="1">
      <alignment horizontal="left" vertical="center"/>
    </xf>
    <xf numFmtId="176" fontId="3" fillId="0" borderId="0" xfId="1" applyNumberFormat="1" applyFont="1" applyAlignment="1">
      <alignment horizontal="right" vertical="center"/>
    </xf>
    <xf numFmtId="176" fontId="3" fillId="0" borderId="0" xfId="1" applyNumberFormat="1" applyFont="1" applyAlignment="1">
      <alignment vertical="center"/>
    </xf>
    <xf numFmtId="0" fontId="5" fillId="0" borderId="0" xfId="1" applyFont="1" applyAlignment="1">
      <alignment horizontal="centerContinuous" vertical="center"/>
    </xf>
    <xf numFmtId="0" fontId="5" fillId="0" borderId="0" xfId="1" applyFont="1" applyAlignment="1">
      <alignment vertical="center"/>
    </xf>
    <xf numFmtId="0" fontId="8" fillId="0" borderId="0" xfId="1" applyFont="1" applyAlignment="1">
      <alignment horizontal="center" vertical="center"/>
    </xf>
    <xf numFmtId="0" fontId="3" fillId="0" borderId="0" xfId="1" applyFont="1" applyAlignment="1">
      <alignment horizontal="distributed" vertical="top"/>
    </xf>
    <xf numFmtId="0" fontId="9" fillId="0" borderId="0" xfId="1" applyFont="1" applyAlignment="1">
      <alignment horizontal="centerContinuous" vertical="center"/>
    </xf>
    <xf numFmtId="0" fontId="8" fillId="0" borderId="0" xfId="1" applyFont="1" applyAlignment="1">
      <alignment horizontal="justify" vertical="center"/>
    </xf>
    <xf numFmtId="0" fontId="8" fillId="0" borderId="0" xfId="1" applyFont="1">
      <alignment vertical="center"/>
    </xf>
    <xf numFmtId="0" fontId="3" fillId="0" borderId="0" xfId="1" applyFont="1" applyAlignment="1">
      <alignment vertical="distributed" wrapText="1"/>
    </xf>
    <xf numFmtId="0" fontId="3" fillId="0" borderId="0" xfId="1" applyFont="1" applyAlignment="1">
      <alignment horizontal="center" vertical="center"/>
    </xf>
    <xf numFmtId="0" fontId="7" fillId="0" borderId="0" xfId="1" applyFont="1" applyAlignment="1">
      <alignment horizontal="justify" vertical="center"/>
    </xf>
    <xf numFmtId="0" fontId="3" fillId="0" borderId="0" xfId="1" applyFont="1" applyAlignment="1">
      <alignment horizontal="distributed" vertical="center" indent="1"/>
    </xf>
    <xf numFmtId="0" fontId="3" fillId="0" borderId="0" xfId="1" applyFont="1" applyAlignment="1">
      <alignment vertical="center"/>
    </xf>
    <xf numFmtId="0" fontId="3" fillId="0" borderId="0" xfId="1" applyFont="1" applyAlignment="1">
      <alignment vertical="top"/>
    </xf>
    <xf numFmtId="0" fontId="3" fillId="0" borderId="0" xfId="1" applyFont="1" applyAlignment="1">
      <alignment horizontal="left" vertical="center" shrinkToFit="1"/>
    </xf>
    <xf numFmtId="0" fontId="7" fillId="0" borderId="0" xfId="1" applyFont="1" applyAlignment="1">
      <alignment horizontal="left" vertical="center"/>
    </xf>
    <xf numFmtId="0" fontId="3" fillId="0" borderId="0" xfId="1" applyFont="1" applyAlignment="1">
      <alignment horizontal="left" vertical="distributed" wrapText="1"/>
    </xf>
    <xf numFmtId="0" fontId="8" fillId="0" borderId="0" xfId="1" applyFont="1" applyAlignment="1">
      <alignment horizontal="left" vertical="distributed" wrapText="1"/>
    </xf>
  </cellXfs>
  <cellStyles count="5">
    <cellStyle name="標準" xfId="0" builtinId="0"/>
    <cellStyle name="標準 2" xfId="1"/>
    <cellStyle name="標準 3" xfId="2"/>
    <cellStyle name="標準 3 2" xfId="3"/>
    <cellStyle name="標準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sheetPr>
  <dimension ref="A1:I26"/>
  <sheetViews>
    <sheetView view="pageBreakPreview" topLeftCell="A7" zoomScaleNormal="100" zoomScaleSheetLayoutView="100" workbookViewId="0">
      <selection activeCell="D13" sqref="D13"/>
    </sheetView>
  </sheetViews>
  <sheetFormatPr defaultColWidth="9" defaultRowHeight="17.25"/>
  <cols>
    <col min="1" max="1" width="5.75" style="16" customWidth="1"/>
    <col min="2" max="2" width="11.25" style="3" customWidth="1"/>
    <col min="3" max="3" width="2.75" style="3" customWidth="1"/>
    <col min="4" max="4" width="70.5" style="1" customWidth="1"/>
    <col min="5" max="5" width="4.5" style="1" customWidth="1"/>
    <col min="6" max="16384" width="9" style="1"/>
  </cols>
  <sheetData>
    <row r="1" spans="1:5" ht="30" customHeight="1">
      <c r="D1" s="6">
        <v>44785</v>
      </c>
      <c r="E1" s="7"/>
    </row>
    <row r="2" spans="1:5" ht="30" customHeight="1">
      <c r="A2" s="5" t="str">
        <f>MID($A$4,10,7)&amp;"道場殿"</f>
        <v>川崎・横浜地区道場殿</v>
      </c>
    </row>
    <row r="3" spans="1:5" ht="30" customHeight="1">
      <c r="D3" s="4" t="s">
        <v>23</v>
      </c>
      <c r="E3" s="4"/>
    </row>
    <row r="4" spans="1:5" ht="68.099999999999994" customHeight="1">
      <c r="A4" s="8" t="s">
        <v>37</v>
      </c>
      <c r="B4" s="8"/>
      <c r="C4" s="8"/>
      <c r="D4" s="8"/>
      <c r="E4" s="8"/>
    </row>
    <row r="5" spans="1:5" ht="165.6" customHeight="1">
      <c r="A5" s="23" t="s">
        <v>34</v>
      </c>
      <c r="B5" s="23"/>
      <c r="C5" s="23"/>
      <c r="D5" s="23"/>
      <c r="E5" s="15"/>
    </row>
    <row r="6" spans="1:5" ht="15.95" customHeight="1"/>
    <row r="7" spans="1:5" ht="22.5" customHeight="1">
      <c r="A7" s="16">
        <v>1</v>
      </c>
      <c r="B7" s="3" t="s">
        <v>12</v>
      </c>
      <c r="D7" s="2" t="s">
        <v>39</v>
      </c>
    </row>
    <row r="8" spans="1:5" ht="22.5" customHeight="1">
      <c r="A8" s="16">
        <v>2</v>
      </c>
      <c r="B8" s="3" t="s">
        <v>11</v>
      </c>
      <c r="D8" s="2" t="s">
        <v>22</v>
      </c>
    </row>
    <row r="9" spans="1:5" ht="22.5" customHeight="1">
      <c r="A9" s="16">
        <v>3</v>
      </c>
      <c r="B9" s="3" t="s">
        <v>10</v>
      </c>
      <c r="D9" s="2" t="s">
        <v>38</v>
      </c>
    </row>
    <row r="10" spans="1:5" ht="22.5" customHeight="1">
      <c r="A10" s="16">
        <v>4</v>
      </c>
      <c r="B10" s="3" t="s">
        <v>9</v>
      </c>
      <c r="D10" s="2" t="str">
        <f>"参加者の中、"&amp;D8&amp;"会員"</f>
        <v>参加者の中、本郷ふじやま公園弓道場（栄区）会員</v>
      </c>
    </row>
    <row r="11" spans="1:5" ht="22.5" customHeight="1">
      <c r="A11" s="16">
        <v>5</v>
      </c>
      <c r="B11" s="3" t="s">
        <v>8</v>
      </c>
      <c r="D11" s="2" t="s">
        <v>7</v>
      </c>
    </row>
    <row r="12" spans="1:5" ht="22.5" customHeight="1">
      <c r="A12" s="16">
        <v>6</v>
      </c>
      <c r="B12" s="3" t="s">
        <v>6</v>
      </c>
      <c r="D12" s="2" t="s">
        <v>24</v>
      </c>
    </row>
    <row r="13" spans="1:5" ht="22.5" customHeight="1">
      <c r="A13" s="16">
        <v>7</v>
      </c>
      <c r="B13" s="3" t="s">
        <v>5</v>
      </c>
      <c r="D13" s="1" t="str">
        <f>MID(A4,10,9)&amp;"受有者"</f>
        <v>川崎・横浜地区四段受有者</v>
      </c>
    </row>
    <row r="14" spans="1:5" ht="22.5" customHeight="1">
      <c r="D14" s="21" t="str">
        <f>"他地区からの参加は地区長に相談のこと。但し"&amp;MID(A4,10,7)&amp;"を優先する。"</f>
        <v>他地区からの参加は地区長に相談のこと。但し川崎・横浜地区を優先する。</v>
      </c>
    </row>
    <row r="15" spans="1:5" ht="22.5" customHeight="1">
      <c r="A15" s="16">
        <v>8</v>
      </c>
      <c r="B15" s="3" t="s">
        <v>3</v>
      </c>
      <c r="D15" s="2" t="s">
        <v>27</v>
      </c>
    </row>
    <row r="16" spans="1:5" ht="22.5" customHeight="1">
      <c r="D16" s="2" t="str">
        <f>"①所属　②氏名（"&amp;MID($A$4,17,2)&amp;"取得日） を明記の上、メールにて申し込む"</f>
        <v>①所属　②氏名（四段取得日） を明記の上、メールにて申し込む</v>
      </c>
    </row>
    <row r="17" spans="1:9" ht="22.5" customHeight="1">
      <c r="D17" s="2" t="str">
        <f>"件名は「"&amp;RIGHT(A4,15)&amp;"申込」とする"</f>
        <v>件名は「第３回川崎・横浜地区四段講習会申込」とする</v>
      </c>
    </row>
    <row r="18" spans="1:9" ht="22.5" customHeight="1">
      <c r="D18" s="2" t="str">
        <f>"各団体３名以内。但し"&amp;MID($A$4,17,2)&amp;"登録者が21名以上の団体は４名可"</f>
        <v>各団体３名以内。但し四段登録者が21名以上の団体は４名可</v>
      </c>
    </row>
    <row r="19" spans="1:9" ht="22.5" customHeight="1">
      <c r="D19" s="2" t="s">
        <v>29</v>
      </c>
    </row>
    <row r="20" spans="1:9" ht="22.5" customHeight="1">
      <c r="A20" s="16">
        <v>9</v>
      </c>
      <c r="B20" s="3" t="s">
        <v>17</v>
      </c>
      <c r="D20" s="17" t="s">
        <v>40</v>
      </c>
    </row>
    <row r="21" spans="1:9" ht="22.5" customHeight="1">
      <c r="D21" s="2" t="s">
        <v>2</v>
      </c>
    </row>
    <row r="22" spans="1:9" ht="22.5" customHeight="1">
      <c r="A22" s="16">
        <v>10</v>
      </c>
      <c r="B22" s="3" t="s">
        <v>1</v>
      </c>
      <c r="D22" s="1" t="s">
        <v>31</v>
      </c>
      <c r="I22" s="2"/>
    </row>
    <row r="23" spans="1:9" ht="22.5" customHeight="1">
      <c r="B23" s="18"/>
      <c r="C23" s="18"/>
      <c r="D23" s="5" t="s">
        <v>30</v>
      </c>
    </row>
    <row r="24" spans="1:9" ht="22.5" customHeight="1">
      <c r="A24" s="16">
        <v>11</v>
      </c>
      <c r="B24" s="3" t="s">
        <v>4</v>
      </c>
      <c r="D24" s="2" t="s">
        <v>28</v>
      </c>
    </row>
    <row r="25" spans="1:9" ht="22.5" customHeight="1">
      <c r="D25" s="2"/>
    </row>
    <row r="26" spans="1:9" ht="22.5" customHeight="1"/>
  </sheetData>
  <mergeCells count="1">
    <mergeCell ref="A5:D5"/>
  </mergeCells>
  <phoneticPr fontId="2"/>
  <pageMargins left="0.64" right="0.47" top="0.47" bottom="0.59"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6"/>
  <sheetViews>
    <sheetView view="pageBreakPreview" zoomScaleNormal="100" zoomScaleSheetLayoutView="100" workbookViewId="0">
      <selection activeCell="D20" sqref="D20"/>
    </sheetView>
  </sheetViews>
  <sheetFormatPr defaultColWidth="9" defaultRowHeight="17.25"/>
  <cols>
    <col min="1" max="1" width="5.75" style="16" customWidth="1"/>
    <col min="2" max="2" width="11.25" style="3" customWidth="1"/>
    <col min="3" max="3" width="3.375" style="3" customWidth="1"/>
    <col min="4" max="4" width="70.125" style="1" customWidth="1"/>
    <col min="5" max="5" width="4.5" style="1" customWidth="1"/>
    <col min="6" max="16384" width="9" style="1"/>
  </cols>
  <sheetData>
    <row r="1" spans="1:5" ht="30.6" customHeight="1">
      <c r="D1" s="7">
        <f>'川崎・横浜四段講習会2022-3'!$D$1</f>
        <v>44785</v>
      </c>
      <c r="E1" s="7"/>
    </row>
    <row r="2" spans="1:5" ht="30.6" customHeight="1">
      <c r="A2" s="5" t="str">
        <f>MID($A$4,10,4)&amp;"道場殿"</f>
        <v>湘南地区道場殿</v>
      </c>
    </row>
    <row r="3" spans="1:5" ht="30.6" customHeight="1">
      <c r="D3" s="4" t="s">
        <v>13</v>
      </c>
    </row>
    <row r="4" spans="1:5" ht="67.5" customHeight="1">
      <c r="A4" s="8" t="str">
        <f>LEFT('川崎・横浜四段講習会2022-3'!A4:E4,9)&amp;"湘南地区四段講習会"</f>
        <v>令和４年度 第３回湘南地区四段講習会</v>
      </c>
      <c r="B4" s="8"/>
      <c r="C4" s="8"/>
      <c r="D4" s="8"/>
      <c r="E4" s="8"/>
    </row>
    <row r="5" spans="1:5" ht="165" customHeight="1">
      <c r="A5" s="23" t="str">
        <f>'川崎・横浜四段講習会2022-3'!$A$5</f>
        <v>　皆様にはいつも神奈川県弓道連盟にご協力いただきありがとうございます。さて下記により四段講習会を行いますので、貴道場の会員各位にご紹介願います。
　密集を避けるため各道場での実施人数を概ね30名に制限いたします。そのため個人からの申込を取りやめ、各団体から３名以内の申込とさせていただきます。但し四段登録者が一定人数以上の場合は４名可とします。また申込が概ね30名を超えた場合は先着順とします。受講希望者にはご迷惑をおかけすることになりますが、ご理解のほどお願い申し上げます。</v>
      </c>
      <c r="B5" s="23"/>
      <c r="C5" s="23"/>
      <c r="D5" s="23"/>
      <c r="E5" s="15"/>
    </row>
    <row r="6" spans="1:5" ht="23.45" customHeight="1"/>
    <row r="7" spans="1:5" ht="23.45" customHeight="1">
      <c r="A7" s="16">
        <v>1</v>
      </c>
      <c r="B7" s="3" t="s">
        <v>12</v>
      </c>
      <c r="D7" s="2" t="s">
        <v>42</v>
      </c>
    </row>
    <row r="8" spans="1:5" ht="23.45" customHeight="1">
      <c r="A8" s="16">
        <v>2</v>
      </c>
      <c r="B8" s="3" t="s">
        <v>11</v>
      </c>
      <c r="D8" s="2" t="s">
        <v>14</v>
      </c>
    </row>
    <row r="9" spans="1:5" ht="23.45" customHeight="1">
      <c r="A9" s="16">
        <v>3</v>
      </c>
      <c r="B9" s="3" t="s">
        <v>10</v>
      </c>
      <c r="D9" s="2" t="s">
        <v>41</v>
      </c>
    </row>
    <row r="10" spans="1:5" ht="23.45" customHeight="1">
      <c r="A10" s="16">
        <v>4</v>
      </c>
      <c r="B10" s="3" t="s">
        <v>9</v>
      </c>
      <c r="D10" s="2" t="str">
        <f>"参加者の中、"&amp;D8&amp;"会員"</f>
        <v>参加者の中、茅ヶ崎弓道場会員</v>
      </c>
    </row>
    <row r="11" spans="1:5" ht="23.45" customHeight="1">
      <c r="A11" s="16">
        <v>5</v>
      </c>
      <c r="B11" s="3" t="s">
        <v>8</v>
      </c>
      <c r="D11" s="2" t="s">
        <v>7</v>
      </c>
    </row>
    <row r="12" spans="1:5" ht="23.45" customHeight="1">
      <c r="A12" s="16">
        <v>6</v>
      </c>
      <c r="B12" s="3" t="s">
        <v>6</v>
      </c>
      <c r="D12" s="2" t="str">
        <f>'川崎・横浜四段講習会2022-3'!$D$12</f>
        <v>１,０００円（当日払い）</v>
      </c>
    </row>
    <row r="13" spans="1:5" ht="23.45" customHeight="1">
      <c r="A13" s="16">
        <v>7</v>
      </c>
      <c r="B13" s="3" t="s">
        <v>5</v>
      </c>
      <c r="D13" s="1" t="str">
        <f>MID(A4,10,6)&amp;"受有者"</f>
        <v>湘南地区四段受有者</v>
      </c>
    </row>
    <row r="14" spans="1:5" ht="23.45" customHeight="1">
      <c r="D14" s="21" t="str">
        <f>"他地区からの参加は地区長に相談のこと。但し"&amp;MID(A4,10,4)&amp;"を優先する。"</f>
        <v>他地区からの参加は地区長に相談のこと。但し湘南地区を優先する。</v>
      </c>
    </row>
    <row r="15" spans="1:5" ht="23.45" customHeight="1">
      <c r="A15" s="16">
        <v>8</v>
      </c>
      <c r="B15" s="3" t="s">
        <v>3</v>
      </c>
      <c r="D15" s="2" t="str">
        <f>'川崎・横浜四段講習会2022-3'!D15</f>
        <v>各団体でとりまとめて申し込む。（個人からの申込は不可）</v>
      </c>
    </row>
    <row r="16" spans="1:5" ht="23.45" customHeight="1">
      <c r="D16" s="2" t="str">
        <f>'川崎・横浜四段講習会2022-3'!D16</f>
        <v>①所属　②氏名（四段取得日） を明記の上、メールにて申し込む</v>
      </c>
    </row>
    <row r="17" spans="1:9" ht="23.45" customHeight="1">
      <c r="D17" s="2" t="str">
        <f>"件名は「"&amp;RIGHT(A4,12)&amp;"申込」とする"</f>
        <v>件名は「第３回湘南地区四段講習会申込」とする</v>
      </c>
    </row>
    <row r="18" spans="1:9" ht="23.45" customHeight="1">
      <c r="D18" s="2" t="str">
        <f>'川崎・横浜四段講習会2022-3'!D18</f>
        <v>各団体３名以内。但し四段登録者が21名以上の団体は４名可</v>
      </c>
    </row>
    <row r="19" spans="1:9" ht="23.45" customHeight="1">
      <c r="D19" s="2" t="str">
        <f>'川崎・横浜四段講習会2022-3'!D19</f>
        <v>申込人数が概ね３0名を超えた場合は先着順とする</v>
      </c>
    </row>
    <row r="20" spans="1:9" ht="23.45" customHeight="1">
      <c r="A20" s="16">
        <v>9</v>
      </c>
      <c r="B20" s="3" t="s">
        <v>17</v>
      </c>
      <c r="D20" s="22" t="s">
        <v>43</v>
      </c>
    </row>
    <row r="21" spans="1:9" ht="23.45" customHeight="1">
      <c r="D21" s="2" t="s">
        <v>0</v>
      </c>
    </row>
    <row r="22" spans="1:9" ht="23.45" customHeight="1">
      <c r="A22" s="16">
        <v>10</v>
      </c>
      <c r="B22" s="3" t="s">
        <v>1</v>
      </c>
      <c r="D22" s="2" t="s">
        <v>15</v>
      </c>
    </row>
    <row r="23" spans="1:9" ht="23.45" customHeight="1">
      <c r="D23" s="1" t="s">
        <v>16</v>
      </c>
      <c r="I23" s="2"/>
    </row>
    <row r="24" spans="1:9" ht="23.45" customHeight="1">
      <c r="A24" s="16">
        <v>11</v>
      </c>
      <c r="B24" s="3" t="s">
        <v>4</v>
      </c>
      <c r="D24" s="2" t="str">
        <f>'川崎・横浜四段講習会2022-3'!$D$24</f>
        <v>当日体調不良、体温37.5℃以上の場合は参加を遠慮して下さい</v>
      </c>
    </row>
    <row r="25" spans="1:9" ht="28.5" customHeight="1">
      <c r="D25" s="2"/>
    </row>
    <row r="26" spans="1:9" ht="28.5" customHeight="1">
      <c r="D26" s="2"/>
    </row>
  </sheetData>
  <mergeCells count="1">
    <mergeCell ref="A5:D5"/>
  </mergeCells>
  <phoneticPr fontId="2"/>
  <pageMargins left="0.67" right="0.47" top="0.52" bottom="0.52" header="0.3" footer="0.3"/>
  <pageSetup paperSize="9" scale="9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26"/>
  <sheetViews>
    <sheetView view="pageBreakPreview" zoomScaleNormal="100" zoomScaleSheetLayoutView="100" workbookViewId="0">
      <selection activeCell="H5" sqref="H5"/>
    </sheetView>
  </sheetViews>
  <sheetFormatPr defaultColWidth="9" defaultRowHeight="17.25"/>
  <cols>
    <col min="1" max="1" width="5.75" style="16" customWidth="1"/>
    <col min="2" max="2" width="11.25" style="3" customWidth="1"/>
    <col min="3" max="3" width="3.375" style="3" customWidth="1"/>
    <col min="4" max="4" width="70.125" style="1" customWidth="1"/>
    <col min="5" max="5" width="4.5" style="1" customWidth="1"/>
    <col min="6" max="16384" width="9" style="1"/>
  </cols>
  <sheetData>
    <row r="1" spans="1:5" ht="29.45" customHeight="1">
      <c r="D1" s="7">
        <f>'川崎・横浜四段講習会2022-3'!$D$1</f>
        <v>44785</v>
      </c>
      <c r="E1" s="7"/>
    </row>
    <row r="2" spans="1:5" ht="29.45" customHeight="1">
      <c r="A2" s="5" t="str">
        <f>MID($A$4,10,4)&amp;"道場殿"</f>
        <v>西湘地区道場殿</v>
      </c>
    </row>
    <row r="3" spans="1:5" ht="29.45" customHeight="1">
      <c r="D3" s="4" t="s">
        <v>13</v>
      </c>
    </row>
    <row r="4" spans="1:5" ht="68.099999999999994" customHeight="1">
      <c r="A4" s="12" t="str">
        <f>LEFT('川崎・横浜四段講習会2022-3'!A4:E4,9)&amp;"西湘地区四段講習会"</f>
        <v>令和４年度 第３回西湘地区四段講習会</v>
      </c>
      <c r="B4" s="12"/>
      <c r="C4" s="12"/>
      <c r="D4" s="12"/>
      <c r="E4" s="12"/>
    </row>
    <row r="5" spans="1:5" ht="165" customHeight="1">
      <c r="A5" s="23" t="str">
        <f>'川崎・横浜四段講習会2022-3'!$A$5</f>
        <v>　皆様にはいつも神奈川県弓道連盟にご協力いただきありがとうございます。さて下記により四段講習会を行いますので、貴道場の会員各位にご紹介願います。
　密集を避けるため各道場での実施人数を概ね30名に制限いたします。そのため個人からの申込を取りやめ、各団体から３名以内の申込とさせていただきます。但し四段登録者が一定人数以上の場合は４名可とします。また申込が概ね30名を超えた場合は先着順とします。受講希望者にはご迷惑をおかけすることになりますが、ご理解のほどお願い申し上げます。</v>
      </c>
      <c r="B5" s="23"/>
      <c r="C5" s="23"/>
      <c r="D5" s="23"/>
      <c r="E5" s="15"/>
    </row>
    <row r="6" spans="1:5" ht="23.45" customHeight="1"/>
    <row r="7" spans="1:5" ht="23.45" customHeight="1">
      <c r="A7" s="16">
        <v>1</v>
      </c>
      <c r="B7" s="3" t="s">
        <v>12</v>
      </c>
      <c r="D7" s="2" t="s">
        <v>45</v>
      </c>
    </row>
    <row r="8" spans="1:5" ht="23.45" customHeight="1">
      <c r="A8" s="16">
        <v>2</v>
      </c>
      <c r="B8" s="3" t="s">
        <v>11</v>
      </c>
      <c r="D8" s="2" t="s">
        <v>18</v>
      </c>
    </row>
    <row r="9" spans="1:5" ht="23.45" customHeight="1">
      <c r="A9" s="16">
        <v>3</v>
      </c>
      <c r="B9" s="3" t="s">
        <v>10</v>
      </c>
      <c r="D9" s="2" t="s">
        <v>44</v>
      </c>
    </row>
    <row r="10" spans="1:5" ht="23.45" customHeight="1">
      <c r="A10" s="16">
        <v>4</v>
      </c>
      <c r="B10" s="3" t="s">
        <v>9</v>
      </c>
      <c r="D10" s="2" t="str">
        <f>"参加者の中、"&amp;D8&amp;"会員"</f>
        <v>参加者の中、厚木弓道場会員</v>
      </c>
    </row>
    <row r="11" spans="1:5" ht="23.45" customHeight="1">
      <c r="A11" s="16">
        <v>5</v>
      </c>
      <c r="B11" s="3" t="s">
        <v>8</v>
      </c>
      <c r="D11" s="2" t="s">
        <v>7</v>
      </c>
    </row>
    <row r="12" spans="1:5" ht="23.45" customHeight="1">
      <c r="A12" s="16">
        <v>6</v>
      </c>
      <c r="B12" s="3" t="s">
        <v>6</v>
      </c>
      <c r="D12" s="2" t="str">
        <f>'川崎・横浜四段講習会2022-3'!$D$12</f>
        <v>１,０００円（当日払い）</v>
      </c>
    </row>
    <row r="13" spans="1:5" ht="23.45" customHeight="1">
      <c r="A13" s="16">
        <v>7</v>
      </c>
      <c r="B13" s="3" t="s">
        <v>5</v>
      </c>
      <c r="D13" s="1" t="str">
        <f>MID(A4,10,6)&amp;"受有者"</f>
        <v>西湘地区四段受有者</v>
      </c>
    </row>
    <row r="14" spans="1:5" ht="23.45" customHeight="1">
      <c r="D14" s="21" t="str">
        <f>"他地区からの参加は地区長に相談のこと。但し"&amp;MID(A4,10,4)&amp;"を優先する。"</f>
        <v>他地区からの参加は地区長に相談のこと。但し西湘地区を優先する。</v>
      </c>
    </row>
    <row r="15" spans="1:5" ht="23.45" customHeight="1">
      <c r="A15" s="16">
        <v>8</v>
      </c>
      <c r="B15" s="3" t="s">
        <v>3</v>
      </c>
      <c r="D15" s="2" t="str">
        <f>'川崎・横浜四段講習会2022-3'!D15</f>
        <v>各団体でとりまとめて申し込む。（個人からの申込は不可）</v>
      </c>
    </row>
    <row r="16" spans="1:5" ht="23.45" customHeight="1">
      <c r="D16" s="2" t="str">
        <f>'川崎・横浜四段講習会2022-3'!D16</f>
        <v>①所属　②氏名（四段取得日） を明記の上、メールにて申し込む</v>
      </c>
    </row>
    <row r="17" spans="1:9" ht="23.45" customHeight="1">
      <c r="D17" s="2" t="str">
        <f>"件名は「"&amp;RIGHT(A4,12)&amp;"申込」とする"</f>
        <v>件名は「第３回西湘地区四段講習会申込」とする</v>
      </c>
    </row>
    <row r="18" spans="1:9" ht="23.45" customHeight="1">
      <c r="D18" s="2" t="str">
        <f>'川崎・横浜四段講習会2022-3'!D18</f>
        <v>各団体３名以内。但し四段登録者が21名以上の団体は４名可</v>
      </c>
    </row>
    <row r="19" spans="1:9" ht="23.45" customHeight="1">
      <c r="D19" s="2" t="str">
        <f>'川崎・横浜四段講習会2022-3'!D19</f>
        <v>申込人数が概ね３0名を超えた場合は先着順とする</v>
      </c>
    </row>
    <row r="20" spans="1:9" ht="23.45" customHeight="1">
      <c r="A20" s="16">
        <v>9</v>
      </c>
      <c r="B20" s="3" t="s">
        <v>17</v>
      </c>
      <c r="D20" s="22" t="s">
        <v>46</v>
      </c>
    </row>
    <row r="21" spans="1:9" ht="23.45" customHeight="1">
      <c r="D21" s="2" t="s">
        <v>0</v>
      </c>
    </row>
    <row r="22" spans="1:9" ht="23.45" customHeight="1">
      <c r="A22" s="16">
        <v>10</v>
      </c>
      <c r="B22" s="3" t="s">
        <v>1</v>
      </c>
      <c r="D22" s="13" t="s">
        <v>20</v>
      </c>
    </row>
    <row r="23" spans="1:9" ht="23.45" customHeight="1">
      <c r="D23" s="14" t="s">
        <v>21</v>
      </c>
      <c r="I23" s="2"/>
    </row>
    <row r="24" spans="1:9" ht="23.45" customHeight="1">
      <c r="A24" s="16">
        <v>11</v>
      </c>
      <c r="B24" s="3" t="s">
        <v>4</v>
      </c>
      <c r="D24" s="2" t="str">
        <f>'川崎・横浜四段講習会2022-3'!$D$24</f>
        <v>当日体調不良、体温37.5℃以上の場合は参加を遠慮して下さい</v>
      </c>
    </row>
    <row r="25" spans="1:9" ht="28.5" customHeight="1">
      <c r="D25" s="2"/>
    </row>
    <row r="26" spans="1:9" ht="28.5" customHeight="1">
      <c r="D26" s="2"/>
    </row>
  </sheetData>
  <mergeCells count="1">
    <mergeCell ref="A5:D5"/>
  </mergeCells>
  <phoneticPr fontId="2"/>
  <printOptions horizontalCentered="1"/>
  <pageMargins left="0.62992125984251968" right="0.47244094488188981" top="0.55118110236220474" bottom="0.51181102362204722" header="0.31496062992125984" footer="0.31496062992125984"/>
  <pageSetup paperSize="9" orientation="portrait" verticalDpi="0"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E25"/>
  <sheetViews>
    <sheetView tabSelected="1" view="pageBreakPreview" zoomScaleNormal="100" zoomScaleSheetLayoutView="100" workbookViewId="0">
      <selection activeCell="D14" sqref="D14"/>
    </sheetView>
  </sheetViews>
  <sheetFormatPr defaultColWidth="9" defaultRowHeight="17.25"/>
  <cols>
    <col min="1" max="1" width="5.75" style="16" customWidth="1"/>
    <col min="2" max="2" width="15" style="3" customWidth="1"/>
    <col min="3" max="3" width="3.375" style="3" customWidth="1"/>
    <col min="4" max="4" width="70.5" style="1" customWidth="1"/>
    <col min="5" max="5" width="4.5" style="1" customWidth="1"/>
    <col min="6" max="16384" width="9" style="1"/>
  </cols>
  <sheetData>
    <row r="1" spans="1:5" ht="33.75" customHeight="1">
      <c r="D1" s="7">
        <f>'川崎・横浜四段講習会2022-3'!$D$1</f>
        <v>44785</v>
      </c>
      <c r="E1" s="7"/>
    </row>
    <row r="2" spans="1:5" ht="33.75" customHeight="1">
      <c r="A2" s="5" t="str">
        <f>MID($A$4,10,7)&amp;"道場殿"</f>
        <v>川﨑・横浜地区道場殿</v>
      </c>
    </row>
    <row r="3" spans="1:5" ht="33.75" customHeight="1">
      <c r="D3" s="4" t="s">
        <v>13</v>
      </c>
    </row>
    <row r="4" spans="1:5" ht="67.5" customHeight="1">
      <c r="A4" s="8" t="str">
        <f>LEFT('川崎・横浜四段講習会2022-3'!A4:E4,9)&amp;"川﨑・横浜地区五段講習会"</f>
        <v>令和４年度 第３回川﨑・横浜地区五段講習会</v>
      </c>
      <c r="B4" s="8"/>
      <c r="C4" s="8"/>
      <c r="D4" s="8"/>
      <c r="E4" s="9"/>
    </row>
    <row r="5" spans="1:5" ht="174.6" customHeight="1">
      <c r="A5" s="23" t="s">
        <v>35</v>
      </c>
      <c r="B5" s="23"/>
      <c r="C5" s="23"/>
      <c r="D5" s="23"/>
      <c r="E5" s="10"/>
    </row>
    <row r="6" spans="1:5" ht="22.5" customHeight="1"/>
    <row r="7" spans="1:5" ht="22.5" customHeight="1">
      <c r="A7" s="16">
        <v>1</v>
      </c>
      <c r="B7" s="3" t="s">
        <v>12</v>
      </c>
      <c r="D7" s="2" t="str">
        <f>'西湘四段講習会2022-3'!$D$7</f>
        <v>令和４年１０月１６日（日）　　９時３０分開始</v>
      </c>
    </row>
    <row r="8" spans="1:5" ht="22.5" customHeight="1">
      <c r="A8" s="16">
        <v>2</v>
      </c>
      <c r="B8" s="3" t="s">
        <v>11</v>
      </c>
      <c r="D8" s="2" t="str">
        <f>'川崎・横浜四段講習会2022-3'!$D$8</f>
        <v>本郷ふじやま公園弓道場（栄区）</v>
      </c>
    </row>
    <row r="9" spans="1:5" ht="22.5" customHeight="1">
      <c r="A9" s="16">
        <v>3</v>
      </c>
      <c r="B9" s="3" t="s">
        <v>10</v>
      </c>
      <c r="D9" s="2" t="s">
        <v>47</v>
      </c>
    </row>
    <row r="10" spans="1:5" ht="22.5" customHeight="1">
      <c r="A10" s="16">
        <v>4</v>
      </c>
      <c r="B10" s="3" t="s">
        <v>9</v>
      </c>
      <c r="D10" s="2" t="str">
        <f>"参加者の中、"&amp;D8&amp;"会員"</f>
        <v>参加者の中、本郷ふじやま公園弓道場（栄区）会員</v>
      </c>
    </row>
    <row r="11" spans="1:5" ht="22.5" customHeight="1">
      <c r="A11" s="16">
        <v>5</v>
      </c>
      <c r="B11" s="3" t="s">
        <v>8</v>
      </c>
      <c r="D11" s="2" t="s">
        <v>7</v>
      </c>
    </row>
    <row r="12" spans="1:5" ht="22.5" customHeight="1">
      <c r="A12" s="16">
        <v>6</v>
      </c>
      <c r="B12" s="3" t="s">
        <v>6</v>
      </c>
      <c r="D12" s="13" t="str">
        <f>'川崎・横浜四段講習会2022-3'!$D$12</f>
        <v>１,０００円（当日払い）</v>
      </c>
    </row>
    <row r="13" spans="1:5" ht="22.5" customHeight="1">
      <c r="A13" s="16">
        <v>7</v>
      </c>
      <c r="B13" s="3" t="s">
        <v>5</v>
      </c>
      <c r="D13" s="1" t="str">
        <f>MID(A4,10,9)&amp;"受有者（限定講習受講者は不可）"</f>
        <v>川﨑・横浜地区五段受有者（限定講習受講者は不可）</v>
      </c>
    </row>
    <row r="14" spans="1:5" ht="22.5" customHeight="1">
      <c r="D14" s="21" t="str">
        <f>"他地区からの参加は地区長に相談のこと。但し"&amp;MID(A4,10,7)&amp;"を優先する。"</f>
        <v>他地区からの参加は地区長に相談のこと。但し川﨑・横浜地区を優先する。</v>
      </c>
    </row>
    <row r="15" spans="1:5" s="19" customFormat="1" ht="22.5" customHeight="1">
      <c r="A15" s="16">
        <v>8</v>
      </c>
      <c r="B15" s="3" t="s">
        <v>3</v>
      </c>
      <c r="C15" s="3"/>
      <c r="D15" s="2" t="str">
        <f>'川崎・横浜四段講習会2022-3'!D15</f>
        <v>各団体でとりまとめて申し込む。（個人からの申込は不可）</v>
      </c>
    </row>
    <row r="16" spans="1:5" ht="22.5" customHeight="1">
      <c r="D16" s="2" t="str">
        <f>"①所属　②氏名（"&amp;MID($A$4,17,2)&amp;"取得日） を明記の上、メールにて申し込む"</f>
        <v>①所属　②氏名（五段取得日） を明記の上、メールにて申し込む</v>
      </c>
    </row>
    <row r="17" spans="1:4" ht="22.5" customHeight="1">
      <c r="D17" s="2" t="str">
        <f>"件名は「"&amp;RIGHT(A4,15)&amp;"申込」とする"</f>
        <v>件名は「第３回川﨑・横浜地区五段講習会申込」とする</v>
      </c>
    </row>
    <row r="18" spans="1:4" ht="22.5" customHeight="1">
      <c r="D18" s="2" t="s">
        <v>36</v>
      </c>
    </row>
    <row r="19" spans="1:4" ht="22.5" customHeight="1">
      <c r="D19" s="2" t="str">
        <f>'川崎・横浜四段講習会2022-3'!D19</f>
        <v>申込人数が概ね３0名を超えた場合は先着順とする</v>
      </c>
    </row>
    <row r="20" spans="1:4" ht="22.5" customHeight="1">
      <c r="A20" s="16">
        <v>9</v>
      </c>
      <c r="B20" s="3" t="s">
        <v>17</v>
      </c>
      <c r="D20" s="17" t="str">
        <f>'西湘四段講習会2022-3'!$D$20</f>
        <v>１０月３日（月）～１０月５日（水）【受付前の送信禁止・締切厳守】</v>
      </c>
    </row>
    <row r="21" spans="1:4" ht="22.5" customHeight="1">
      <c r="D21" s="2" t="s">
        <v>0</v>
      </c>
    </row>
    <row r="22" spans="1:4" ht="22.5" customHeight="1">
      <c r="A22" s="16">
        <v>10</v>
      </c>
      <c r="B22" s="3" t="s">
        <v>19</v>
      </c>
      <c r="D22" s="2" t="str">
        <f>'川崎・横浜四段講習会2022-3'!D22</f>
        <v>伊藤　律郎</v>
      </c>
    </row>
    <row r="23" spans="1:4" ht="22.5" customHeight="1">
      <c r="D23" s="2" t="str">
        <f>'川崎・横浜四段講習会2022-3'!D23</f>
        <v>メール：hirokito@m10.alpha-net.ne.jp</v>
      </c>
    </row>
    <row r="24" spans="1:4" s="20" customFormat="1" ht="22.5" customHeight="1">
      <c r="A24" s="16">
        <v>11</v>
      </c>
      <c r="B24" s="3" t="s">
        <v>4</v>
      </c>
      <c r="C24" s="11"/>
      <c r="D24" s="2" t="str">
        <f>'川崎・横浜四段講習会2022-3'!$D$24</f>
        <v>当日体調不良、体温37.5℃以上の場合は参加を遠慮して下さい</v>
      </c>
    </row>
    <row r="25" spans="1:4" ht="18" customHeight="1">
      <c r="D25" s="2"/>
    </row>
  </sheetData>
  <mergeCells count="1">
    <mergeCell ref="A5:D5"/>
  </mergeCells>
  <phoneticPr fontId="2"/>
  <pageMargins left="0.72" right="0.47" top="0.56000000000000005" bottom="0.59" header="0.3" footer="0.3"/>
  <pageSetup paperSize="9" scale="97" fitToHeight="0"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view="pageBreakPreview" zoomScaleNormal="100" zoomScaleSheetLayoutView="100" workbookViewId="0">
      <selection activeCell="D23" sqref="D23"/>
    </sheetView>
  </sheetViews>
  <sheetFormatPr defaultColWidth="9" defaultRowHeight="17.25"/>
  <cols>
    <col min="1" max="1" width="5.75" style="16" customWidth="1"/>
    <col min="2" max="2" width="15" style="3" customWidth="1"/>
    <col min="3" max="3" width="3.375" style="3" customWidth="1"/>
    <col min="4" max="4" width="70.5" style="1" customWidth="1"/>
    <col min="5" max="5" width="4.5" style="1" customWidth="1"/>
    <col min="6" max="16384" width="9" style="1"/>
  </cols>
  <sheetData>
    <row r="1" spans="1:5" ht="33.75" customHeight="1">
      <c r="D1" s="7">
        <f>'川崎・横浜四段講習会2022-3'!$D$1</f>
        <v>44785</v>
      </c>
      <c r="E1" s="7"/>
    </row>
    <row r="2" spans="1:5" ht="33.75" customHeight="1">
      <c r="A2" s="5" t="str">
        <f>MID($A$4,10,4)&amp;"道場殿"</f>
        <v>湘南地区道場殿</v>
      </c>
    </row>
    <row r="3" spans="1:5" ht="33.75" customHeight="1">
      <c r="D3" s="4" t="s">
        <v>13</v>
      </c>
    </row>
    <row r="4" spans="1:5" ht="67.5" customHeight="1">
      <c r="A4" s="8" t="str">
        <f>LEFT('川崎・横浜四段講習会2022-3'!A4:E4,9)&amp;"湘南地区五段講習会"</f>
        <v>令和４年度 第３回湘南地区五段講習会</v>
      </c>
      <c r="B4" s="8"/>
      <c r="C4" s="8"/>
      <c r="D4" s="8"/>
      <c r="E4" s="9"/>
    </row>
    <row r="5" spans="1:5" ht="174.6" customHeight="1">
      <c r="A5" s="23" t="s">
        <v>35</v>
      </c>
      <c r="B5" s="23"/>
      <c r="C5" s="23"/>
      <c r="D5" s="23"/>
      <c r="E5" s="10"/>
    </row>
    <row r="6" spans="1:5" ht="22.5" customHeight="1"/>
    <row r="7" spans="1:5" ht="22.5" customHeight="1">
      <c r="A7" s="16">
        <v>1</v>
      </c>
      <c r="B7" s="3" t="s">
        <v>12</v>
      </c>
      <c r="D7" s="2" t="s">
        <v>48</v>
      </c>
    </row>
    <row r="8" spans="1:5" ht="22.5" customHeight="1">
      <c r="A8" s="16">
        <v>2</v>
      </c>
      <c r="B8" s="3" t="s">
        <v>11</v>
      </c>
      <c r="D8" s="2" t="s">
        <v>26</v>
      </c>
    </row>
    <row r="9" spans="1:5" ht="22.5" customHeight="1">
      <c r="A9" s="16">
        <v>3</v>
      </c>
      <c r="B9" s="3" t="s">
        <v>10</v>
      </c>
      <c r="D9" s="2" t="s">
        <v>49</v>
      </c>
    </row>
    <row r="10" spans="1:5" ht="22.5" customHeight="1">
      <c r="A10" s="16">
        <v>4</v>
      </c>
      <c r="B10" s="3" t="s">
        <v>9</v>
      </c>
      <c r="D10" s="2" t="str">
        <f>"参加者の中、"&amp;D8&amp;"会員"</f>
        <v>参加者の中、相模原総合体育館弓道場会員</v>
      </c>
    </row>
    <row r="11" spans="1:5" ht="22.5" customHeight="1">
      <c r="A11" s="16">
        <v>5</v>
      </c>
      <c r="B11" s="3" t="s">
        <v>8</v>
      </c>
      <c r="D11" s="2" t="s">
        <v>7</v>
      </c>
    </row>
    <row r="12" spans="1:5" ht="22.5" customHeight="1">
      <c r="A12" s="16">
        <v>6</v>
      </c>
      <c r="B12" s="3" t="s">
        <v>6</v>
      </c>
      <c r="D12" s="13" t="str">
        <f>'川崎・横浜四段講習会2022-3'!$D$12</f>
        <v>１,０００円（当日払い）</v>
      </c>
    </row>
    <row r="13" spans="1:5" ht="22.5" customHeight="1">
      <c r="A13" s="16">
        <v>7</v>
      </c>
      <c r="B13" s="3" t="s">
        <v>5</v>
      </c>
      <c r="D13" s="1" t="str">
        <f>MID(A4,10,6)&amp;"受有者（限定講習受講者は不可）"</f>
        <v>湘南地区五段受有者（限定講習受講者は不可）</v>
      </c>
    </row>
    <row r="14" spans="1:5" ht="22.5" customHeight="1">
      <c r="D14" s="21" t="str">
        <f>"他地区からの参加は地区長に相談のこと。但し"&amp;MID(A4,10,4)&amp;"を優先する。"</f>
        <v>他地区からの参加は地区長に相談のこと。但し湘南地区を優先する。</v>
      </c>
    </row>
    <row r="15" spans="1:5" s="19" customFormat="1" ht="22.5" customHeight="1">
      <c r="A15" s="16">
        <v>8</v>
      </c>
      <c r="B15" s="3" t="s">
        <v>3</v>
      </c>
      <c r="C15" s="3"/>
      <c r="D15" s="2" t="str">
        <f>'川崎・横浜四段講習会2022-3'!D15</f>
        <v>各団体でとりまとめて申し込む。（個人からの申込は不可）</v>
      </c>
    </row>
    <row r="16" spans="1:5" ht="22.5" customHeight="1">
      <c r="D16" s="2" t="str">
        <f>"①所属　②氏名（"&amp;MID($A$4,14,2)&amp;"取得日） を明記の上、メールにて申し込む"</f>
        <v>①所属　②氏名（五段取得日） を明記の上、メールにて申し込む</v>
      </c>
    </row>
    <row r="17" spans="1:4" ht="22.5" customHeight="1">
      <c r="D17" s="2" t="str">
        <f>"件名は「"&amp;RIGHT(A4,12)&amp;"申込」とする"</f>
        <v>件名は「第３回湘南地区五段講習会申込」とする</v>
      </c>
    </row>
    <row r="18" spans="1:4" ht="22.5" customHeight="1">
      <c r="D18" s="2" t="s">
        <v>36</v>
      </c>
    </row>
    <row r="19" spans="1:4" ht="22.5" customHeight="1">
      <c r="D19" s="2" t="str">
        <f>'川崎・横浜四段講習会2022-3'!D19</f>
        <v>申込人数が概ね３0名を超えた場合は先着順とする</v>
      </c>
    </row>
    <row r="20" spans="1:4" ht="22.5" customHeight="1">
      <c r="A20" s="16">
        <v>9</v>
      </c>
      <c r="B20" s="3" t="s">
        <v>17</v>
      </c>
      <c r="D20" s="17" t="s">
        <v>50</v>
      </c>
    </row>
    <row r="21" spans="1:4" ht="22.5" customHeight="1">
      <c r="D21" s="2" t="s">
        <v>0</v>
      </c>
    </row>
    <row r="22" spans="1:4" ht="22.5" customHeight="1">
      <c r="A22" s="16">
        <v>10</v>
      </c>
      <c r="B22" s="3" t="s">
        <v>19</v>
      </c>
      <c r="D22" s="2" t="str">
        <f>'湘南四段講習会2022-3'!D22</f>
        <v>高見澤　守</v>
      </c>
    </row>
    <row r="23" spans="1:4" ht="22.5" customHeight="1">
      <c r="D23" s="2" t="str">
        <f>'湘南四段講習会2022-3'!D23</f>
        <v>メール：mytakami2003@jcom.home.ne.jp</v>
      </c>
    </row>
    <row r="24" spans="1:4" s="20" customFormat="1" ht="22.5" customHeight="1">
      <c r="A24" s="16">
        <v>11</v>
      </c>
      <c r="B24" s="3" t="s">
        <v>25</v>
      </c>
      <c r="C24" s="11"/>
      <c r="D24" s="2" t="str">
        <f>'川崎・横浜四段講習会2022-3'!$D$24</f>
        <v>当日体調不良、体温37.5℃以上の場合は参加を遠慮して下さい</v>
      </c>
    </row>
    <row r="25" spans="1:4" ht="18" customHeight="1">
      <c r="D25" s="2"/>
    </row>
  </sheetData>
  <mergeCells count="1">
    <mergeCell ref="A5:D5"/>
  </mergeCells>
  <phoneticPr fontId="2"/>
  <pageMargins left="0.72" right="0.47" top="0.56000000000000005" bottom="0.59" header="0.3" footer="0.3"/>
  <pageSetup paperSize="9" scale="97" fitToHeight="0"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view="pageBreakPreview" zoomScaleNormal="100" zoomScaleSheetLayoutView="100" workbookViewId="0">
      <selection activeCell="H5" sqref="H5"/>
    </sheetView>
  </sheetViews>
  <sheetFormatPr defaultColWidth="9" defaultRowHeight="17.25"/>
  <cols>
    <col min="1" max="1" width="5.75" style="16" customWidth="1"/>
    <col min="2" max="2" width="15" style="3" customWidth="1"/>
    <col min="3" max="3" width="3.375" style="3" customWidth="1"/>
    <col min="4" max="4" width="70.5" style="1" customWidth="1"/>
    <col min="5" max="5" width="4.5" style="1" customWidth="1"/>
    <col min="6" max="16384" width="9" style="1"/>
  </cols>
  <sheetData>
    <row r="1" spans="1:5" ht="33.75" customHeight="1">
      <c r="D1" s="7">
        <f>'川崎・横浜四段講習会2022-3'!$D$1</f>
        <v>44785</v>
      </c>
      <c r="E1" s="7"/>
    </row>
    <row r="2" spans="1:5" ht="33.75" customHeight="1">
      <c r="A2" s="5" t="str">
        <f>MID($A$4,10,4)&amp;"道場殿"</f>
        <v>西湘地区道場殿</v>
      </c>
    </row>
    <row r="3" spans="1:5" ht="33.75" customHeight="1">
      <c r="D3" s="4" t="s">
        <v>13</v>
      </c>
    </row>
    <row r="4" spans="1:5" ht="67.5" customHeight="1">
      <c r="A4" s="12" t="str">
        <f>LEFT('川崎・横浜四段講習会2022-3'!A4:E4,9)&amp;"西湘地区五段講習会"</f>
        <v>令和４年度 第３回西湘地区五段講習会</v>
      </c>
      <c r="B4" s="8"/>
      <c r="C4" s="8"/>
      <c r="D4" s="8"/>
      <c r="E4" s="9"/>
    </row>
    <row r="5" spans="1:5" ht="165" customHeight="1">
      <c r="A5" s="24" t="str">
        <f>'湘南五段講習会2022-3'!$A$5</f>
        <v>　皆様にはいつも神奈川県弓道連盟にご協力いただきありがとうございます。さて下記により五段講習会を行いますので、貴道場の会員各位にご紹介願います。
　密集を避けるため各道場での実施人数を概ね30名に制限いたします。そのため個人からの申込を取りやめ、各団体から３名以内の申込とさせていただきます。但し五段登録者が一定人数以上の場合は４名可とします。また申込が概ね30名を超えた場合は先着順とします。受講希望者にはご迷惑をおかけすることになりますが、ご理解のほどお願い申し上げます。</v>
      </c>
      <c r="B5" s="24"/>
      <c r="C5" s="24"/>
      <c r="D5" s="24"/>
      <c r="E5" s="10"/>
    </row>
    <row r="6" spans="1:5" ht="21.95" customHeight="1"/>
    <row r="7" spans="1:5" ht="21.95" customHeight="1">
      <c r="A7" s="16">
        <v>1</v>
      </c>
      <c r="B7" s="3" t="s">
        <v>12</v>
      </c>
      <c r="D7" s="2" t="str">
        <f>'川崎・横浜四段講習会2022-3'!$D$7</f>
        <v>令和４年９月１１日（日）　　９時３０分開始</v>
      </c>
    </row>
    <row r="8" spans="1:5" ht="21.95" customHeight="1">
      <c r="A8" s="16">
        <v>2</v>
      </c>
      <c r="B8" s="3" t="s">
        <v>11</v>
      </c>
      <c r="D8" s="2" t="s">
        <v>32</v>
      </c>
    </row>
    <row r="9" spans="1:5" ht="21.95" customHeight="1">
      <c r="A9" s="16">
        <v>3</v>
      </c>
      <c r="B9" s="3" t="s">
        <v>10</v>
      </c>
      <c r="D9" s="2" t="s">
        <v>51</v>
      </c>
    </row>
    <row r="10" spans="1:5" ht="21.95" customHeight="1">
      <c r="A10" s="16">
        <v>4</v>
      </c>
      <c r="B10" s="3" t="s">
        <v>9</v>
      </c>
      <c r="D10" s="2" t="str">
        <f>"参加者の中、"&amp;D8&amp;"会員"</f>
        <v>参加者の中、秦野市総合体育館弓道場会員</v>
      </c>
    </row>
    <row r="11" spans="1:5" ht="21.95" customHeight="1">
      <c r="A11" s="16">
        <v>5</v>
      </c>
      <c r="B11" s="3" t="s">
        <v>8</v>
      </c>
      <c r="D11" s="2" t="s">
        <v>33</v>
      </c>
    </row>
    <row r="12" spans="1:5" ht="21.95" customHeight="1">
      <c r="A12" s="16">
        <v>6</v>
      </c>
      <c r="B12" s="3" t="s">
        <v>6</v>
      </c>
      <c r="D12" s="2" t="str">
        <f>'川崎・横浜四段講習会2022-3'!$D$12</f>
        <v>１,０００円（当日払い）</v>
      </c>
    </row>
    <row r="13" spans="1:5" ht="21.95" customHeight="1">
      <c r="A13" s="16">
        <v>7</v>
      </c>
      <c r="B13" s="3" t="s">
        <v>5</v>
      </c>
      <c r="D13" s="1" t="str">
        <f>MID(A4,10,6)&amp;"受有者（限定講習受講者は不可）"</f>
        <v>西湘地区五段受有者（限定講習受講者は不可）</v>
      </c>
    </row>
    <row r="14" spans="1:5" ht="21.95" customHeight="1">
      <c r="D14" s="21" t="str">
        <f>"他地区からの参加は地区長に相談のこと。但し"&amp;MID(A4,10,4)&amp;"を優先する。"</f>
        <v>他地区からの参加は地区長に相談のこと。但し西湘地区を優先する。</v>
      </c>
    </row>
    <row r="15" spans="1:5" s="19" customFormat="1" ht="21.95" customHeight="1">
      <c r="A15" s="16">
        <v>8</v>
      </c>
      <c r="B15" s="3" t="s">
        <v>3</v>
      </c>
      <c r="C15" s="3"/>
      <c r="D15" s="2" t="str">
        <f>'川崎・横浜四段講習会2022-3'!D15</f>
        <v>各団体でとりまとめて申し込む。（個人からの申込は不可）</v>
      </c>
    </row>
    <row r="16" spans="1:5" ht="21.95" customHeight="1">
      <c r="D16" s="2" t="str">
        <f>"①所属　②氏名（"&amp;MID($A$4,14,2)&amp;"取得日） を明記の上、メールにて申し込む"</f>
        <v>①所属　②氏名（五段取得日） を明記の上、メールにて申し込む</v>
      </c>
    </row>
    <row r="17" spans="1:4" ht="21.95" customHeight="1">
      <c r="D17" s="2" t="str">
        <f>"件名は「"&amp;RIGHT(A4,12)&amp;"申込」とする"</f>
        <v>件名は「第３回西湘地区五段講習会申込」とする</v>
      </c>
    </row>
    <row r="18" spans="1:4" ht="21.95" customHeight="1">
      <c r="D18" s="2" t="str">
        <f>'湘南五段講習会2022-3'!$D$18</f>
        <v>各団体３名以内。但し五段登録者が21名以上の団体は４名可</v>
      </c>
    </row>
    <row r="19" spans="1:4" ht="21.95" customHeight="1">
      <c r="D19" s="2" t="str">
        <f>'川崎・横浜四段講習会2022-3'!D19</f>
        <v>申込人数が概ね３0名を超えた場合は先着順とする</v>
      </c>
    </row>
    <row r="20" spans="1:4" ht="21.95" customHeight="1">
      <c r="A20" s="16">
        <v>9</v>
      </c>
      <c r="B20" s="3" t="s">
        <v>17</v>
      </c>
      <c r="D20" s="17" t="str">
        <f>'川崎・横浜四段講習会2022-3'!$D$20</f>
        <v>８月２９日（月）～８月３１日（水）【受付前の送信禁止・締切厳守】</v>
      </c>
    </row>
    <row r="21" spans="1:4" ht="21.95" customHeight="1">
      <c r="D21" s="2" t="s">
        <v>0</v>
      </c>
    </row>
    <row r="22" spans="1:4" ht="21.95" customHeight="1">
      <c r="A22" s="16">
        <v>10</v>
      </c>
      <c r="B22" s="3" t="s">
        <v>19</v>
      </c>
      <c r="D22" s="2" t="str">
        <f>'西湘四段講習会2022-3'!D22</f>
        <v>高瀬　元春</v>
      </c>
    </row>
    <row r="23" spans="1:4" ht="21.95" customHeight="1">
      <c r="D23" s="2" t="str">
        <f>'西湘四段講習会2022-3'!D23</f>
        <v>メール：takase.motoharu@sepia.plala.or.jp</v>
      </c>
    </row>
    <row r="24" spans="1:4" s="20" customFormat="1" ht="21.95" customHeight="1">
      <c r="A24" s="16">
        <v>11</v>
      </c>
      <c r="B24" s="3" t="s">
        <v>25</v>
      </c>
      <c r="C24" s="11"/>
      <c r="D24" s="2" t="str">
        <f>'川崎・横浜四段講習会2022-3'!$D$24</f>
        <v>当日体調不良、体温37.5℃以上の場合は参加を遠慮して下さい</v>
      </c>
    </row>
    <row r="25" spans="1:4" ht="18" customHeight="1">
      <c r="D25" s="2"/>
    </row>
  </sheetData>
  <mergeCells count="1">
    <mergeCell ref="A5:D5"/>
  </mergeCells>
  <phoneticPr fontId="2"/>
  <pageMargins left="0.77" right="0.45" top="0.56000000000000005" bottom="0.59" header="0.3" footer="0.3"/>
  <pageSetup paperSize="9" scale="96" fitToHeight="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川崎・横浜四段講習会2022-3</vt:lpstr>
      <vt:lpstr>湘南四段講習会2022-3</vt:lpstr>
      <vt:lpstr>西湘四段講習会2022-3</vt:lpstr>
      <vt:lpstr>川﨑･横浜五段講習会2022-3</vt:lpstr>
      <vt:lpstr>湘南五段講習会2022-3</vt:lpstr>
      <vt:lpstr>西湘五段講習会2022-3</vt:lpstr>
      <vt:lpstr>'湘南五段講習会2022-3'!Print_Area</vt:lpstr>
      <vt:lpstr>'湘南四段講習会2022-3'!Print_Area</vt:lpstr>
      <vt:lpstr>'西湘五段講習会2022-3'!Print_Area</vt:lpstr>
      <vt:lpstr>'西湘四段講習会2022-3'!Print_Area</vt:lpstr>
      <vt:lpstr>'川崎・横浜四段講習会2022-3'!Print_Area</vt:lpstr>
      <vt:lpstr>'川﨑･横浜五段講習会2022-3'!Print_Area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khy</dc:creator>
  <cp:lastModifiedBy>ykyi031125</cp:lastModifiedBy>
  <cp:lastPrinted>2022-08-12T21:59:32Z</cp:lastPrinted>
  <dcterms:created xsi:type="dcterms:W3CDTF">2003-03-21T11:44:57Z</dcterms:created>
  <dcterms:modified xsi:type="dcterms:W3CDTF">2022-08-12T22:08:58Z</dcterms:modified>
</cp:coreProperties>
</file>